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Tabelle1" sheetId="1" r:id="rId1"/>
    <sheet name="Tabelle2" sheetId="2" r:id="rId2"/>
    <sheet name="Tabelle3" sheetId="3" r:id="rId3"/>
  </sheets>
  <definedNames>
    <definedName name="BasispreisCall">'Tabelle1'!$C$27</definedName>
    <definedName name="BasispreisPut">'Tabelle1'!$C$33</definedName>
    <definedName name="Call2Basispreis">'Tabelle1'!$C$40</definedName>
    <definedName name="Call2Stückzahl">'Tabelle1'!$C$38</definedName>
    <definedName name="CallStückzahl">'Tabelle1'!$C$25</definedName>
    <definedName name="EW">'Tabelle1'!$C$7</definedName>
    <definedName name="Kupon">'Tabelle1'!$C$20</definedName>
    <definedName name="Kurs">'Tabelle1'!$C$5</definedName>
    <definedName name="Put2Basispreis">'Tabelle1'!$C$47</definedName>
    <definedName name="Put2Stückzahl">'Tabelle1'!$C$45</definedName>
    <definedName name="PutStückzahl">'Tabelle1'!$C$31</definedName>
    <definedName name="Sigma">'Tabelle1'!$C$11</definedName>
  </definedNames>
  <calcPr fullCalcOnLoad="1"/>
</workbook>
</file>

<file path=xl/sharedStrings.xml><?xml version="1.0" encoding="utf-8"?>
<sst xmlns="http://schemas.openxmlformats.org/spreadsheetml/2006/main" count="33" uniqueCount="26">
  <si>
    <t>Strukturierte Produkte</t>
  </si>
  <si>
    <t>Aktueller Kurs</t>
  </si>
  <si>
    <t>Volatilität</t>
  </si>
  <si>
    <t>Kurs</t>
  </si>
  <si>
    <t>Payoff am Fälligkeitstag</t>
  </si>
  <si>
    <t>N(Z)</t>
  </si>
  <si>
    <t>Standardabweichung</t>
  </si>
  <si>
    <t>Zerobond</t>
  </si>
  <si>
    <t>Anlagebetrag</t>
  </si>
  <si>
    <t>Kupon</t>
  </si>
  <si>
    <t>Kuponbetrag</t>
  </si>
  <si>
    <t>Basispreis</t>
  </si>
  <si>
    <t>Aktie</t>
  </si>
  <si>
    <t>Call-Option 1</t>
  </si>
  <si>
    <t>Put-Option 1</t>
  </si>
  <si>
    <t>Call-Option 2</t>
  </si>
  <si>
    <t>Put-Option 2</t>
  </si>
  <si>
    <t>Stückzahl</t>
  </si>
  <si>
    <t>Call 1</t>
  </si>
  <si>
    <t>Put 1</t>
  </si>
  <si>
    <t>Call 2</t>
  </si>
  <si>
    <t>Put 2</t>
  </si>
  <si>
    <t>Gesamter
Payoff</t>
  </si>
  <si>
    <t>Z</t>
  </si>
  <si>
    <t>Durchschnittl.Kurs</t>
  </si>
  <si>
    <t>Underlying Aktie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</si>
</sst>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E+00"/>
    <numFmt numFmtId="171" formatCode="0.00000E+00"/>
    <numFmt numFmtId="172" formatCode="0.0000E+00"/>
    <numFmt numFmtId="173" formatCode="0.000E+00"/>
    <numFmt numFmtId="174" formatCode="0.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.25"/>
      <name val="Arial"/>
      <family val="2"/>
    </font>
    <font>
      <b/>
      <sz val="11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Payoff am Fälligkeitstag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665"/>
          <c:w val="0.9365"/>
          <c:h val="0.8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Tabelle1!$D$52</c:f>
              <c:strCache>
                <c:ptCount val="1"/>
                <c:pt idx="0">
                  <c:v>Aktie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Tabelle1!$A$53:$A$93</c:f>
              <c:numCache/>
            </c:numRef>
          </c:xVal>
          <c:yVal>
            <c:numRef>
              <c:f>Tabelle1!$D$53:$D$93</c:f>
              <c:numCache/>
            </c:numRef>
          </c:yVal>
          <c:smooth val="0"/>
        </c:ser>
        <c:ser>
          <c:idx val="1"/>
          <c:order val="1"/>
          <c:tx>
            <c:strRef>
              <c:f>Tabelle1!$E$52</c:f>
              <c:strCache>
                <c:ptCount val="1"/>
                <c:pt idx="0">
                  <c:v>Zerobond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Tabelle1!$A$53:$A$93</c:f>
              <c:numCache/>
            </c:numRef>
          </c:xVal>
          <c:yVal>
            <c:numRef>
              <c:f>Tabelle1!$E$53:$E$93</c:f>
              <c:numCache/>
            </c:numRef>
          </c:yVal>
          <c:smooth val="0"/>
        </c:ser>
        <c:ser>
          <c:idx val="2"/>
          <c:order val="2"/>
          <c:tx>
            <c:strRef>
              <c:f>Tabelle1!$F$52</c:f>
              <c:strCache>
                <c:ptCount val="1"/>
                <c:pt idx="0">
                  <c:v>Call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Tabelle1!$A$53:$A$93</c:f>
              <c:numCache/>
            </c:numRef>
          </c:xVal>
          <c:yVal>
            <c:numRef>
              <c:f>Tabelle1!$F$53:$F$93</c:f>
              <c:numCache/>
            </c:numRef>
          </c:yVal>
          <c:smooth val="0"/>
        </c:ser>
        <c:ser>
          <c:idx val="3"/>
          <c:order val="3"/>
          <c:tx>
            <c:strRef>
              <c:f>Tabelle1!$G$52</c:f>
              <c:strCache>
                <c:ptCount val="1"/>
                <c:pt idx="0">
                  <c:v>Put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Tabelle1!$A$53:$A$93</c:f>
              <c:numCache/>
            </c:numRef>
          </c:xVal>
          <c:yVal>
            <c:numRef>
              <c:f>Tabelle1!$G$53:$G$93</c:f>
              <c:numCache/>
            </c:numRef>
          </c:yVal>
          <c:smooth val="0"/>
        </c:ser>
        <c:ser>
          <c:idx val="4"/>
          <c:order val="4"/>
          <c:tx>
            <c:strRef>
              <c:f>Tabelle1!$J$52</c:f>
              <c:strCache>
                <c:ptCount val="1"/>
                <c:pt idx="0">
                  <c:v>Gesamter
Payoff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Tabelle1!$A$53:$A$93</c:f>
              <c:numCache/>
            </c:numRef>
          </c:xVal>
          <c:yVal>
            <c:numRef>
              <c:f>Tabelle1!$J$53:$J$93</c:f>
              <c:numCache/>
            </c:numRef>
          </c:yVal>
          <c:smooth val="0"/>
        </c:ser>
        <c:ser>
          <c:idx val="5"/>
          <c:order val="5"/>
          <c:tx>
            <c:strRef>
              <c:f>Tabelle1!$H$52</c:f>
              <c:strCache>
                <c:ptCount val="1"/>
                <c:pt idx="0">
                  <c:v>Call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Tabelle1!$A$53:$A$93</c:f>
              <c:numCache/>
            </c:numRef>
          </c:xVal>
          <c:yVal>
            <c:numRef>
              <c:f>Tabelle1!$H$53:$H$93</c:f>
              <c:numCache/>
            </c:numRef>
          </c:yVal>
          <c:smooth val="0"/>
        </c:ser>
        <c:ser>
          <c:idx val="6"/>
          <c:order val="6"/>
          <c:tx>
            <c:strRef>
              <c:f>Tabelle1!$I$52</c:f>
              <c:strCache>
                <c:ptCount val="1"/>
                <c:pt idx="0">
                  <c:v>Put 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Tabelle1!$A$53:$A$93</c:f>
              <c:numCache/>
            </c:numRef>
          </c:xVal>
          <c:yVal>
            <c:numRef>
              <c:f>Tabelle1!$I$53:$I$93</c:f>
              <c:numCache/>
            </c:numRef>
          </c:yVal>
          <c:smooth val="0"/>
        </c:ser>
        <c:axId val="23688584"/>
        <c:axId val="11870665"/>
      </c:scatterChart>
      <c:scatterChart>
        <c:scatterStyle val="lineMarker"/>
        <c:varyColors val="0"/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Tabelle1!$A$53:$A$93</c:f>
              <c:numCache/>
            </c:numRef>
          </c:xVal>
          <c:yVal>
            <c:numRef>
              <c:f>Tabelle1!$C$53:$C$93</c:f>
              <c:numCache/>
            </c:numRef>
          </c:yVal>
          <c:smooth val="0"/>
        </c:ser>
        <c:axId val="39727122"/>
        <c:axId val="21999779"/>
      </c:scatterChart>
      <c:val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Kurs Underlying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crossBetween val="midCat"/>
        <c:dispUnits/>
      </c:valAx>
      <c:valAx>
        <c:axId val="11870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Payoff</a:t>
                </a:r>
              </a:p>
            </c:rich>
          </c:tx>
          <c:layout>
            <c:manualLayout>
              <c:xMode val="factor"/>
              <c:yMode val="factor"/>
              <c:x val="0.008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crossBetween val="midCat"/>
        <c:dispUnits/>
      </c:valAx>
      <c:valAx>
        <c:axId val="39727122"/>
        <c:scaling>
          <c:orientation val="minMax"/>
        </c:scaling>
        <c:axPos val="b"/>
        <c:delete val="1"/>
        <c:majorTickMark val="in"/>
        <c:minorTickMark val="none"/>
        <c:tickLblPos val="nextTo"/>
        <c:crossAx val="21999779"/>
        <c:crosses val="max"/>
        <c:crossBetween val="midCat"/>
        <c:dispUnits/>
      </c:valAx>
      <c:valAx>
        <c:axId val="21999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271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5"/>
          <c:y val="0.93375"/>
          <c:w val="0.7265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19050</xdr:rowOff>
    </xdr:from>
    <xdr:to>
      <xdr:col>18</xdr:col>
      <xdr:colOff>600075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6210300" y="219075"/>
        <a:ext cx="58197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60" workbookViewId="0" topLeftCell="A1">
      <selection activeCell="C34" sqref="C34"/>
    </sheetView>
  </sheetViews>
  <sheetFormatPr defaultColWidth="11.421875" defaultRowHeight="12.75"/>
  <cols>
    <col min="1" max="1" width="8.28125" style="0" customWidth="1"/>
    <col min="2" max="2" width="10.7109375" style="0" customWidth="1"/>
    <col min="3" max="3" width="9.140625" style="0" customWidth="1"/>
    <col min="4" max="4" width="8.28125" style="0" customWidth="1"/>
    <col min="5" max="5" width="10.7109375" style="0" customWidth="1"/>
    <col min="6" max="6" width="8.8515625" style="0" customWidth="1"/>
    <col min="7" max="7" width="7.8515625" style="0" customWidth="1"/>
    <col min="8" max="8" width="7.57421875" style="0" customWidth="1"/>
    <col min="9" max="9" width="7.421875" style="0" customWidth="1"/>
    <col min="10" max="10" width="12.57421875" style="0" customWidth="1"/>
    <col min="11" max="11" width="0" style="0" hidden="1" customWidth="1"/>
  </cols>
  <sheetData>
    <row r="1" ht="15.75">
      <c r="A1" s="1" t="s">
        <v>0</v>
      </c>
    </row>
    <row r="3" ht="12.75">
      <c r="A3" s="2" t="s">
        <v>25</v>
      </c>
    </row>
    <row r="5" spans="1:3" ht="12.75">
      <c r="A5" t="s">
        <v>1</v>
      </c>
      <c r="C5" s="4">
        <v>60</v>
      </c>
    </row>
    <row r="7" spans="1:3" ht="12.75">
      <c r="A7" t="s">
        <v>24</v>
      </c>
      <c r="C7" s="4">
        <v>70</v>
      </c>
    </row>
    <row r="9" spans="1:3" ht="12.75">
      <c r="A9" t="s">
        <v>2</v>
      </c>
      <c r="C9" s="5">
        <v>0.2</v>
      </c>
    </row>
    <row r="11" spans="1:3" ht="12.75">
      <c r="A11" t="s">
        <v>6</v>
      </c>
      <c r="C11">
        <f>C9*Kurs</f>
        <v>12</v>
      </c>
    </row>
    <row r="14" ht="12.75">
      <c r="A14" s="2" t="s">
        <v>7</v>
      </c>
    </row>
    <row r="16" spans="1:3" ht="12.75">
      <c r="A16" t="s">
        <v>8</v>
      </c>
      <c r="C16" s="4">
        <v>0</v>
      </c>
    </row>
    <row r="18" spans="1:3" ht="12.75">
      <c r="A18" t="s">
        <v>9</v>
      </c>
      <c r="C18" s="5">
        <v>0.05</v>
      </c>
    </row>
    <row r="20" spans="1:3" ht="12.75">
      <c r="A20" t="s">
        <v>10</v>
      </c>
      <c r="C20">
        <f>C16*C18</f>
        <v>0</v>
      </c>
    </row>
    <row r="23" ht="12.75">
      <c r="A23" s="2" t="s">
        <v>13</v>
      </c>
    </row>
    <row r="25" spans="1:3" ht="12.75">
      <c r="A25" t="s">
        <v>17</v>
      </c>
      <c r="C25" s="4">
        <v>-1</v>
      </c>
    </row>
    <row r="27" spans="1:3" ht="12.75">
      <c r="A27" t="s">
        <v>11</v>
      </c>
      <c r="C27" s="4">
        <v>120</v>
      </c>
    </row>
    <row r="29" ht="12.75">
      <c r="A29" s="2" t="s">
        <v>14</v>
      </c>
    </row>
    <row r="31" spans="1:3" ht="12.75">
      <c r="A31" t="s">
        <v>17</v>
      </c>
      <c r="C31" s="4">
        <v>1</v>
      </c>
    </row>
    <row r="33" spans="1:3" ht="12.75">
      <c r="A33" t="s">
        <v>11</v>
      </c>
      <c r="C33" s="4">
        <v>60</v>
      </c>
    </row>
    <row r="36" ht="12.75">
      <c r="A36" s="2" t="s">
        <v>15</v>
      </c>
    </row>
    <row r="38" spans="1:3" ht="12.75">
      <c r="A38" t="s">
        <v>17</v>
      </c>
      <c r="C38" s="4">
        <v>1</v>
      </c>
    </row>
    <row r="40" spans="1:3" ht="12.75">
      <c r="A40" t="s">
        <v>11</v>
      </c>
      <c r="C40" s="4">
        <v>40</v>
      </c>
    </row>
    <row r="43" ht="12.75">
      <c r="A43" s="2" t="s">
        <v>16</v>
      </c>
    </row>
    <row r="45" spans="1:3" ht="12.75">
      <c r="A45" t="s">
        <v>17</v>
      </c>
      <c r="C45" s="4">
        <v>1</v>
      </c>
    </row>
    <row r="47" spans="1:3" ht="12.75">
      <c r="A47" t="s">
        <v>11</v>
      </c>
      <c r="C47" s="4">
        <v>140</v>
      </c>
    </row>
    <row r="50" ht="12.75">
      <c r="A50" s="2" t="s">
        <v>4</v>
      </c>
    </row>
    <row r="52" spans="1:10" ht="25.5">
      <c r="A52" s="8" t="s">
        <v>3</v>
      </c>
      <c r="B52" s="8" t="s">
        <v>23</v>
      </c>
      <c r="C52" s="8" t="s">
        <v>5</v>
      </c>
      <c r="D52" s="8" t="s">
        <v>12</v>
      </c>
      <c r="E52" s="8" t="s">
        <v>7</v>
      </c>
      <c r="F52" s="8" t="s">
        <v>18</v>
      </c>
      <c r="G52" s="8" t="s">
        <v>19</v>
      </c>
      <c r="H52" s="8" t="s">
        <v>20</v>
      </c>
      <c r="I52" s="8" t="s">
        <v>21</v>
      </c>
      <c r="J52" s="9" t="s">
        <v>22</v>
      </c>
    </row>
    <row r="53" spans="1:11" ht="12.75">
      <c r="A53" s="7">
        <f aca="true" t="shared" si="0" ref="A53:A93">EW*K53</f>
        <v>0</v>
      </c>
      <c r="B53" s="7">
        <f aca="true" t="shared" si="1" ref="B53:B93">(A53-EW)/Sigma</f>
        <v>-5.833333333333333</v>
      </c>
      <c r="C53" s="6">
        <f>NORMDIST(B53,0,1,FALSE)</f>
        <v>1.6288159207585535E-08</v>
      </c>
      <c r="D53" s="7">
        <f>A53</f>
        <v>0</v>
      </c>
      <c r="E53" s="7">
        <f aca="true" t="shared" si="2" ref="E53:E93">Kupon</f>
        <v>0</v>
      </c>
      <c r="F53" s="7">
        <f aca="true" t="shared" si="3" ref="F53:F93">CallStückzahl*IF(A53&gt;BasispreisCall,A53-BasispreisCall,0)</f>
        <v>0</v>
      </c>
      <c r="G53" s="7">
        <f aca="true" t="shared" si="4" ref="G53:G93">PutStückzahl*IF(A53&lt;BasispreisPut,BasispreisPut-A53,0)</f>
        <v>60</v>
      </c>
      <c r="H53" s="7">
        <f aca="true" t="shared" si="5" ref="H53:H93">Call2Stückzahl*IF(A53&gt;Call2Basispreis,A53-Call2Basispreis,0)</f>
        <v>0</v>
      </c>
      <c r="I53" s="7">
        <f aca="true" t="shared" si="6" ref="I53:I93">Put2Stückzahl*IF(A53&lt;Put2Basispreis,Put2Basispreis-A53,0)</f>
        <v>140</v>
      </c>
      <c r="J53" s="7">
        <f>SUM(D53:I53)</f>
        <v>200</v>
      </c>
      <c r="K53" s="3">
        <v>0</v>
      </c>
    </row>
    <row r="54" spans="1:11" ht="12.75">
      <c r="A54" s="7">
        <f t="shared" si="0"/>
        <v>3.5</v>
      </c>
      <c r="B54" s="7">
        <f t="shared" si="1"/>
        <v>-5.541666666666667</v>
      </c>
      <c r="C54" s="6">
        <f aca="true" t="shared" si="7" ref="C54:C93">NORMDIST(B54,0,1,FALSE)</f>
        <v>8.556639134014731E-08</v>
      </c>
      <c r="D54" s="7">
        <f aca="true" t="shared" si="8" ref="D54:D92">A54</f>
        <v>3.5</v>
      </c>
      <c r="E54" s="7">
        <f t="shared" si="2"/>
        <v>0</v>
      </c>
      <c r="F54" s="7">
        <f t="shared" si="3"/>
        <v>0</v>
      </c>
      <c r="G54" s="7">
        <f t="shared" si="4"/>
        <v>56.5</v>
      </c>
      <c r="H54" s="7">
        <f t="shared" si="5"/>
        <v>0</v>
      </c>
      <c r="I54" s="7">
        <f t="shared" si="6"/>
        <v>136.5</v>
      </c>
      <c r="J54" s="7">
        <f aca="true" t="shared" si="9" ref="J54:J93">SUM(D54:I54)</f>
        <v>196.5</v>
      </c>
      <c r="K54" s="3">
        <v>0.05</v>
      </c>
    </row>
    <row r="55" spans="1:11" ht="12.75">
      <c r="A55" s="7">
        <f t="shared" si="0"/>
        <v>7</v>
      </c>
      <c r="B55" s="7">
        <f t="shared" si="1"/>
        <v>-5.25</v>
      </c>
      <c r="C55" s="6">
        <f t="shared" si="7"/>
        <v>4.128470988629998E-07</v>
      </c>
      <c r="D55" s="7">
        <f t="shared" si="8"/>
        <v>7</v>
      </c>
      <c r="E55" s="7">
        <f t="shared" si="2"/>
        <v>0</v>
      </c>
      <c r="F55" s="7">
        <f t="shared" si="3"/>
        <v>0</v>
      </c>
      <c r="G55" s="7">
        <f t="shared" si="4"/>
        <v>53</v>
      </c>
      <c r="H55" s="7">
        <f t="shared" si="5"/>
        <v>0</v>
      </c>
      <c r="I55" s="7">
        <f t="shared" si="6"/>
        <v>133</v>
      </c>
      <c r="J55" s="7">
        <f t="shared" si="9"/>
        <v>193</v>
      </c>
      <c r="K55" s="3">
        <v>0.1</v>
      </c>
    </row>
    <row r="56" spans="1:11" ht="12.75">
      <c r="A56" s="7">
        <f t="shared" si="0"/>
        <v>10.5</v>
      </c>
      <c r="B56" s="7">
        <f t="shared" si="1"/>
        <v>-4.958333333333333</v>
      </c>
      <c r="C56" s="6">
        <f t="shared" si="7"/>
        <v>1.8294901153484402E-06</v>
      </c>
      <c r="D56" s="7">
        <f t="shared" si="8"/>
        <v>10.5</v>
      </c>
      <c r="E56" s="7">
        <f t="shared" si="2"/>
        <v>0</v>
      </c>
      <c r="F56" s="7">
        <f t="shared" si="3"/>
        <v>0</v>
      </c>
      <c r="G56" s="7">
        <f t="shared" si="4"/>
        <v>49.5</v>
      </c>
      <c r="H56" s="7">
        <f t="shared" si="5"/>
        <v>0</v>
      </c>
      <c r="I56" s="7">
        <f t="shared" si="6"/>
        <v>129.5</v>
      </c>
      <c r="J56" s="7">
        <f t="shared" si="9"/>
        <v>189.5</v>
      </c>
      <c r="K56" s="3">
        <v>0.15</v>
      </c>
    </row>
    <row r="57" spans="1:11" ht="12.75">
      <c r="A57" s="7">
        <f t="shared" si="0"/>
        <v>14</v>
      </c>
      <c r="B57" s="7">
        <f t="shared" si="1"/>
        <v>-4.666666666666667</v>
      </c>
      <c r="C57" s="6">
        <f t="shared" si="7"/>
        <v>7.446045870629989E-06</v>
      </c>
      <c r="D57" s="7">
        <f t="shared" si="8"/>
        <v>14</v>
      </c>
      <c r="E57" s="7">
        <f t="shared" si="2"/>
        <v>0</v>
      </c>
      <c r="F57" s="7">
        <f t="shared" si="3"/>
        <v>0</v>
      </c>
      <c r="G57" s="7">
        <f t="shared" si="4"/>
        <v>46</v>
      </c>
      <c r="H57" s="7">
        <f t="shared" si="5"/>
        <v>0</v>
      </c>
      <c r="I57" s="7">
        <f t="shared" si="6"/>
        <v>126</v>
      </c>
      <c r="J57" s="7">
        <f t="shared" si="9"/>
        <v>186</v>
      </c>
      <c r="K57" s="3">
        <v>0.2</v>
      </c>
    </row>
    <row r="58" spans="1:11" ht="12.75">
      <c r="A58" s="7">
        <f t="shared" si="0"/>
        <v>17.5</v>
      </c>
      <c r="B58" s="7">
        <f t="shared" si="1"/>
        <v>-4.375</v>
      </c>
      <c r="C58" s="6">
        <f t="shared" si="7"/>
        <v>2.7834034229214876E-05</v>
      </c>
      <c r="D58" s="7">
        <f t="shared" si="8"/>
        <v>17.5</v>
      </c>
      <c r="E58" s="7">
        <f t="shared" si="2"/>
        <v>0</v>
      </c>
      <c r="F58" s="7">
        <f t="shared" si="3"/>
        <v>0</v>
      </c>
      <c r="G58" s="7">
        <f t="shared" si="4"/>
        <v>42.5</v>
      </c>
      <c r="H58" s="7">
        <f t="shared" si="5"/>
        <v>0</v>
      </c>
      <c r="I58" s="7">
        <f t="shared" si="6"/>
        <v>122.5</v>
      </c>
      <c r="J58" s="7">
        <f t="shared" si="9"/>
        <v>182.5</v>
      </c>
      <c r="K58" s="3">
        <v>0.25</v>
      </c>
    </row>
    <row r="59" spans="1:11" ht="12.75">
      <c r="A59" s="7">
        <f t="shared" si="0"/>
        <v>21</v>
      </c>
      <c r="B59" s="7">
        <f t="shared" si="1"/>
        <v>-4.083333333333333</v>
      </c>
      <c r="C59" s="6">
        <f t="shared" si="7"/>
        <v>9.556116075013936E-05</v>
      </c>
      <c r="D59" s="7">
        <f t="shared" si="8"/>
        <v>21</v>
      </c>
      <c r="E59" s="7">
        <f t="shared" si="2"/>
        <v>0</v>
      </c>
      <c r="F59" s="7">
        <f t="shared" si="3"/>
        <v>0</v>
      </c>
      <c r="G59" s="7">
        <f t="shared" si="4"/>
        <v>39</v>
      </c>
      <c r="H59" s="7">
        <f t="shared" si="5"/>
        <v>0</v>
      </c>
      <c r="I59" s="7">
        <f t="shared" si="6"/>
        <v>119</v>
      </c>
      <c r="J59" s="7">
        <f t="shared" si="9"/>
        <v>179</v>
      </c>
      <c r="K59" s="3">
        <v>0.3</v>
      </c>
    </row>
    <row r="60" spans="1:11" ht="12.75">
      <c r="A60" s="7">
        <f t="shared" si="0"/>
        <v>24.5</v>
      </c>
      <c r="B60" s="7">
        <f t="shared" si="1"/>
        <v>-3.7916666666666665</v>
      </c>
      <c r="C60" s="6">
        <f t="shared" si="7"/>
        <v>0.0003013293851331661</v>
      </c>
      <c r="D60" s="7">
        <f t="shared" si="8"/>
        <v>24.5</v>
      </c>
      <c r="E60" s="7">
        <f t="shared" si="2"/>
        <v>0</v>
      </c>
      <c r="F60" s="7">
        <f t="shared" si="3"/>
        <v>0</v>
      </c>
      <c r="G60" s="7">
        <f t="shared" si="4"/>
        <v>35.5</v>
      </c>
      <c r="H60" s="7">
        <f t="shared" si="5"/>
        <v>0</v>
      </c>
      <c r="I60" s="7">
        <f t="shared" si="6"/>
        <v>115.5</v>
      </c>
      <c r="J60" s="7">
        <f t="shared" si="9"/>
        <v>175.5</v>
      </c>
      <c r="K60" s="3">
        <v>0.35</v>
      </c>
    </row>
    <row r="61" spans="1:11" ht="12.75">
      <c r="A61" s="7">
        <f t="shared" si="0"/>
        <v>28</v>
      </c>
      <c r="B61" s="7">
        <f t="shared" si="1"/>
        <v>-3.5</v>
      </c>
      <c r="C61" s="6">
        <f t="shared" si="7"/>
        <v>0.0008726826950457599</v>
      </c>
      <c r="D61" s="7">
        <f t="shared" si="8"/>
        <v>28</v>
      </c>
      <c r="E61" s="7">
        <f t="shared" si="2"/>
        <v>0</v>
      </c>
      <c r="F61" s="7">
        <f t="shared" si="3"/>
        <v>0</v>
      </c>
      <c r="G61" s="7">
        <f t="shared" si="4"/>
        <v>32</v>
      </c>
      <c r="H61" s="7">
        <f t="shared" si="5"/>
        <v>0</v>
      </c>
      <c r="I61" s="7">
        <f t="shared" si="6"/>
        <v>112</v>
      </c>
      <c r="J61" s="7">
        <f t="shared" si="9"/>
        <v>172</v>
      </c>
      <c r="K61" s="3">
        <v>0.4</v>
      </c>
    </row>
    <row r="62" spans="1:11" ht="12.75">
      <c r="A62" s="7">
        <f t="shared" si="0"/>
        <v>31.5</v>
      </c>
      <c r="B62" s="7">
        <f t="shared" si="1"/>
        <v>-3.2083333333333335</v>
      </c>
      <c r="C62" s="6">
        <f t="shared" si="7"/>
        <v>0.0023212721058420713</v>
      </c>
      <c r="D62" s="7">
        <f t="shared" si="8"/>
        <v>31.5</v>
      </c>
      <c r="E62" s="7">
        <f t="shared" si="2"/>
        <v>0</v>
      </c>
      <c r="F62" s="7">
        <f t="shared" si="3"/>
        <v>0</v>
      </c>
      <c r="G62" s="7">
        <f t="shared" si="4"/>
        <v>28.5</v>
      </c>
      <c r="H62" s="7">
        <f t="shared" si="5"/>
        <v>0</v>
      </c>
      <c r="I62" s="7">
        <f t="shared" si="6"/>
        <v>108.5</v>
      </c>
      <c r="J62" s="7">
        <f t="shared" si="9"/>
        <v>168.5</v>
      </c>
      <c r="K62" s="3">
        <v>0.45</v>
      </c>
    </row>
    <row r="63" spans="1:11" ht="12.75">
      <c r="A63" s="7">
        <f t="shared" si="0"/>
        <v>35</v>
      </c>
      <c r="B63" s="7">
        <f t="shared" si="1"/>
        <v>-2.9166666666666665</v>
      </c>
      <c r="C63" s="6">
        <f t="shared" si="7"/>
        <v>0.00567088121944589</v>
      </c>
      <c r="D63" s="7">
        <f t="shared" si="8"/>
        <v>35</v>
      </c>
      <c r="E63" s="7">
        <f t="shared" si="2"/>
        <v>0</v>
      </c>
      <c r="F63" s="7">
        <f t="shared" si="3"/>
        <v>0</v>
      </c>
      <c r="G63" s="7">
        <f t="shared" si="4"/>
        <v>25</v>
      </c>
      <c r="H63" s="7">
        <f t="shared" si="5"/>
        <v>0</v>
      </c>
      <c r="I63" s="7">
        <f t="shared" si="6"/>
        <v>105</v>
      </c>
      <c r="J63" s="7">
        <f t="shared" si="9"/>
        <v>165</v>
      </c>
      <c r="K63" s="3">
        <v>0.5</v>
      </c>
    </row>
    <row r="64" spans="1:11" ht="12.75">
      <c r="A64" s="7">
        <f t="shared" si="0"/>
        <v>38.5</v>
      </c>
      <c r="B64" s="7">
        <f t="shared" si="1"/>
        <v>-2.625</v>
      </c>
      <c r="C64" s="6">
        <f t="shared" si="7"/>
        <v>0.01272418159683143</v>
      </c>
      <c r="D64" s="7">
        <f t="shared" si="8"/>
        <v>38.5</v>
      </c>
      <c r="E64" s="7">
        <f t="shared" si="2"/>
        <v>0</v>
      </c>
      <c r="F64" s="7">
        <f t="shared" si="3"/>
        <v>0</v>
      </c>
      <c r="G64" s="7">
        <f t="shared" si="4"/>
        <v>21.5</v>
      </c>
      <c r="H64" s="7">
        <f t="shared" si="5"/>
        <v>0</v>
      </c>
      <c r="I64" s="7">
        <f t="shared" si="6"/>
        <v>101.5</v>
      </c>
      <c r="J64" s="7">
        <f t="shared" si="9"/>
        <v>161.5</v>
      </c>
      <c r="K64" s="3">
        <v>0.55</v>
      </c>
    </row>
    <row r="65" spans="1:11" ht="12.75">
      <c r="A65" s="7">
        <f t="shared" si="0"/>
        <v>42</v>
      </c>
      <c r="B65" s="7">
        <f t="shared" si="1"/>
        <v>-2.3333333333333335</v>
      </c>
      <c r="C65" s="6">
        <f t="shared" si="7"/>
        <v>0.02622188909370948</v>
      </c>
      <c r="D65" s="7">
        <f t="shared" si="8"/>
        <v>42</v>
      </c>
      <c r="E65" s="7">
        <f t="shared" si="2"/>
        <v>0</v>
      </c>
      <c r="F65" s="7">
        <f t="shared" si="3"/>
        <v>0</v>
      </c>
      <c r="G65" s="7">
        <f t="shared" si="4"/>
        <v>18</v>
      </c>
      <c r="H65" s="7">
        <f t="shared" si="5"/>
        <v>2</v>
      </c>
      <c r="I65" s="7">
        <f t="shared" si="6"/>
        <v>98</v>
      </c>
      <c r="J65" s="7">
        <f t="shared" si="9"/>
        <v>160</v>
      </c>
      <c r="K65" s="3">
        <v>0.6</v>
      </c>
    </row>
    <row r="66" spans="1:11" ht="12.75">
      <c r="A66" s="7">
        <f t="shared" si="0"/>
        <v>45.5</v>
      </c>
      <c r="B66" s="7">
        <f t="shared" si="1"/>
        <v>-2.0416666666666665</v>
      </c>
      <c r="C66" s="6">
        <f t="shared" si="7"/>
        <v>0.04963098602335908</v>
      </c>
      <c r="D66" s="7">
        <f t="shared" si="8"/>
        <v>45.5</v>
      </c>
      <c r="E66" s="7">
        <f t="shared" si="2"/>
        <v>0</v>
      </c>
      <c r="F66" s="7">
        <f t="shared" si="3"/>
        <v>0</v>
      </c>
      <c r="G66" s="7">
        <f t="shared" si="4"/>
        <v>14.5</v>
      </c>
      <c r="H66" s="7">
        <f t="shared" si="5"/>
        <v>5.5</v>
      </c>
      <c r="I66" s="7">
        <f t="shared" si="6"/>
        <v>94.5</v>
      </c>
      <c r="J66" s="7">
        <f t="shared" si="9"/>
        <v>160</v>
      </c>
      <c r="K66" s="3">
        <v>0.65</v>
      </c>
    </row>
    <row r="67" spans="1:11" ht="12.75">
      <c r="A67" s="7">
        <f t="shared" si="0"/>
        <v>49</v>
      </c>
      <c r="B67" s="7">
        <f t="shared" si="1"/>
        <v>-1.75</v>
      </c>
      <c r="C67" s="6">
        <f t="shared" si="7"/>
        <v>0.08627731882651152</v>
      </c>
      <c r="D67" s="7">
        <f t="shared" si="8"/>
        <v>49</v>
      </c>
      <c r="E67" s="7">
        <f t="shared" si="2"/>
        <v>0</v>
      </c>
      <c r="F67" s="7">
        <f t="shared" si="3"/>
        <v>0</v>
      </c>
      <c r="G67" s="7">
        <f t="shared" si="4"/>
        <v>11</v>
      </c>
      <c r="H67" s="7">
        <f t="shared" si="5"/>
        <v>9</v>
      </c>
      <c r="I67" s="7">
        <f t="shared" si="6"/>
        <v>91</v>
      </c>
      <c r="J67" s="7">
        <f t="shared" si="9"/>
        <v>160</v>
      </c>
      <c r="K67" s="3">
        <v>0.7</v>
      </c>
    </row>
    <row r="68" spans="1:11" ht="12.75">
      <c r="A68" s="7">
        <f t="shared" si="0"/>
        <v>52.5</v>
      </c>
      <c r="B68" s="7">
        <f t="shared" si="1"/>
        <v>-1.4583333333333333</v>
      </c>
      <c r="C68" s="6">
        <f t="shared" si="7"/>
        <v>0.13775113536619785</v>
      </c>
      <c r="D68" s="7">
        <f t="shared" si="8"/>
        <v>52.5</v>
      </c>
      <c r="E68" s="7">
        <f t="shared" si="2"/>
        <v>0</v>
      </c>
      <c r="F68" s="7">
        <f t="shared" si="3"/>
        <v>0</v>
      </c>
      <c r="G68" s="7">
        <f t="shared" si="4"/>
        <v>7.5</v>
      </c>
      <c r="H68" s="7">
        <f t="shared" si="5"/>
        <v>12.5</v>
      </c>
      <c r="I68" s="7">
        <f t="shared" si="6"/>
        <v>87.5</v>
      </c>
      <c r="J68" s="7">
        <f t="shared" si="9"/>
        <v>160</v>
      </c>
      <c r="K68" s="3">
        <v>0.75</v>
      </c>
    </row>
    <row r="69" spans="1:11" ht="12.75">
      <c r="A69" s="7">
        <f t="shared" si="0"/>
        <v>56</v>
      </c>
      <c r="B69" s="7">
        <f t="shared" si="1"/>
        <v>-1.1666666666666667</v>
      </c>
      <c r="C69" s="6">
        <f t="shared" si="7"/>
        <v>0.20199868555405884</v>
      </c>
      <c r="D69" s="7">
        <f t="shared" si="8"/>
        <v>56</v>
      </c>
      <c r="E69" s="7">
        <f t="shared" si="2"/>
        <v>0</v>
      </c>
      <c r="F69" s="7">
        <f t="shared" si="3"/>
        <v>0</v>
      </c>
      <c r="G69" s="7">
        <f t="shared" si="4"/>
        <v>4</v>
      </c>
      <c r="H69" s="7">
        <f t="shared" si="5"/>
        <v>16</v>
      </c>
      <c r="I69" s="7">
        <f t="shared" si="6"/>
        <v>84</v>
      </c>
      <c r="J69" s="7">
        <f t="shared" si="9"/>
        <v>160</v>
      </c>
      <c r="K69" s="3">
        <v>0.8</v>
      </c>
    </row>
    <row r="70" spans="1:11" ht="12.75">
      <c r="A70" s="7">
        <f t="shared" si="0"/>
        <v>59.5</v>
      </c>
      <c r="B70" s="7">
        <f t="shared" si="1"/>
        <v>-0.875</v>
      </c>
      <c r="C70" s="6">
        <f t="shared" si="7"/>
        <v>0.27205499837854347</v>
      </c>
      <c r="D70" s="7">
        <f t="shared" si="8"/>
        <v>59.5</v>
      </c>
      <c r="E70" s="7">
        <f t="shared" si="2"/>
        <v>0</v>
      </c>
      <c r="F70" s="7">
        <f t="shared" si="3"/>
        <v>0</v>
      </c>
      <c r="G70" s="7">
        <f t="shared" si="4"/>
        <v>0.5</v>
      </c>
      <c r="H70" s="7">
        <f t="shared" si="5"/>
        <v>19.5</v>
      </c>
      <c r="I70" s="7">
        <f t="shared" si="6"/>
        <v>80.5</v>
      </c>
      <c r="J70" s="7">
        <f t="shared" si="9"/>
        <v>160</v>
      </c>
      <c r="K70" s="3">
        <v>0.85</v>
      </c>
    </row>
    <row r="71" spans="1:11" ht="12.75">
      <c r="A71" s="7">
        <f t="shared" si="0"/>
        <v>63</v>
      </c>
      <c r="B71" s="7">
        <f t="shared" si="1"/>
        <v>-0.5833333333333334</v>
      </c>
      <c r="C71" s="6">
        <f t="shared" si="7"/>
        <v>0.3365268227449531</v>
      </c>
      <c r="D71" s="7">
        <f t="shared" si="8"/>
        <v>63</v>
      </c>
      <c r="E71" s="7">
        <f t="shared" si="2"/>
        <v>0</v>
      </c>
      <c r="F71" s="7">
        <f t="shared" si="3"/>
        <v>0</v>
      </c>
      <c r="G71" s="7">
        <f t="shared" si="4"/>
        <v>0</v>
      </c>
      <c r="H71" s="7">
        <f t="shared" si="5"/>
        <v>23</v>
      </c>
      <c r="I71" s="7">
        <f t="shared" si="6"/>
        <v>77</v>
      </c>
      <c r="J71" s="7">
        <f t="shared" si="9"/>
        <v>163</v>
      </c>
      <c r="K71" s="3">
        <v>0.9</v>
      </c>
    </row>
    <row r="72" spans="1:11" ht="12.75">
      <c r="A72" s="7">
        <f t="shared" si="0"/>
        <v>66.5</v>
      </c>
      <c r="B72" s="7">
        <f t="shared" si="1"/>
        <v>-0.2916666666666667</v>
      </c>
      <c r="C72" s="6">
        <f t="shared" si="7"/>
        <v>0.38232920227991657</v>
      </c>
      <c r="D72" s="7">
        <f t="shared" si="8"/>
        <v>66.5</v>
      </c>
      <c r="E72" s="7">
        <f t="shared" si="2"/>
        <v>0</v>
      </c>
      <c r="F72" s="7">
        <f t="shared" si="3"/>
        <v>0</v>
      </c>
      <c r="G72" s="7">
        <f t="shared" si="4"/>
        <v>0</v>
      </c>
      <c r="H72" s="7">
        <f t="shared" si="5"/>
        <v>26.5</v>
      </c>
      <c r="I72" s="7">
        <f t="shared" si="6"/>
        <v>73.5</v>
      </c>
      <c r="J72" s="7">
        <f t="shared" si="9"/>
        <v>166.5</v>
      </c>
      <c r="K72" s="3">
        <v>0.95</v>
      </c>
    </row>
    <row r="73" spans="1:11" ht="12.75">
      <c r="A73" s="7">
        <f t="shared" si="0"/>
        <v>70</v>
      </c>
      <c r="B73" s="7">
        <f t="shared" si="1"/>
        <v>0</v>
      </c>
      <c r="C73" s="6">
        <f t="shared" si="7"/>
        <v>0.39894228040143265</v>
      </c>
      <c r="D73" s="7">
        <f t="shared" si="8"/>
        <v>70</v>
      </c>
      <c r="E73" s="7">
        <f t="shared" si="2"/>
        <v>0</v>
      </c>
      <c r="F73" s="7">
        <f t="shared" si="3"/>
        <v>0</v>
      </c>
      <c r="G73" s="7">
        <f t="shared" si="4"/>
        <v>0</v>
      </c>
      <c r="H73" s="7">
        <f t="shared" si="5"/>
        <v>30</v>
      </c>
      <c r="I73" s="7">
        <f t="shared" si="6"/>
        <v>70</v>
      </c>
      <c r="J73" s="7">
        <f t="shared" si="9"/>
        <v>170</v>
      </c>
      <c r="K73" s="3">
        <v>1</v>
      </c>
    </row>
    <row r="74" spans="1:11" ht="12.75">
      <c r="A74" s="7">
        <f t="shared" si="0"/>
        <v>73.5</v>
      </c>
      <c r="B74" s="7">
        <f t="shared" si="1"/>
        <v>0.2916666666666667</v>
      </c>
      <c r="C74" s="6">
        <f t="shared" si="7"/>
        <v>0.38232920227991657</v>
      </c>
      <c r="D74" s="7">
        <f t="shared" si="8"/>
        <v>73.5</v>
      </c>
      <c r="E74" s="7">
        <f t="shared" si="2"/>
        <v>0</v>
      </c>
      <c r="F74" s="7">
        <f t="shared" si="3"/>
        <v>0</v>
      </c>
      <c r="G74" s="7">
        <f t="shared" si="4"/>
        <v>0</v>
      </c>
      <c r="H74" s="7">
        <f t="shared" si="5"/>
        <v>33.5</v>
      </c>
      <c r="I74" s="7">
        <f t="shared" si="6"/>
        <v>66.5</v>
      </c>
      <c r="J74" s="7">
        <f t="shared" si="9"/>
        <v>173.5</v>
      </c>
      <c r="K74" s="3">
        <v>1.05</v>
      </c>
    </row>
    <row r="75" spans="1:11" ht="12.75">
      <c r="A75" s="7">
        <f t="shared" si="0"/>
        <v>77</v>
      </c>
      <c r="B75" s="7">
        <f t="shared" si="1"/>
        <v>0.5833333333333334</v>
      </c>
      <c r="C75" s="6">
        <f t="shared" si="7"/>
        <v>0.3365268227449531</v>
      </c>
      <c r="D75" s="7">
        <f t="shared" si="8"/>
        <v>77</v>
      </c>
      <c r="E75" s="7">
        <f t="shared" si="2"/>
        <v>0</v>
      </c>
      <c r="F75" s="7">
        <f t="shared" si="3"/>
        <v>0</v>
      </c>
      <c r="G75" s="7">
        <f t="shared" si="4"/>
        <v>0</v>
      </c>
      <c r="H75" s="7">
        <f t="shared" si="5"/>
        <v>37</v>
      </c>
      <c r="I75" s="7">
        <f t="shared" si="6"/>
        <v>63</v>
      </c>
      <c r="J75" s="7">
        <f t="shared" si="9"/>
        <v>177</v>
      </c>
      <c r="K75" s="3">
        <v>1.1</v>
      </c>
    </row>
    <row r="76" spans="1:11" ht="12.75">
      <c r="A76" s="7">
        <f t="shared" si="0"/>
        <v>80.5</v>
      </c>
      <c r="B76" s="7">
        <f t="shared" si="1"/>
        <v>0.875</v>
      </c>
      <c r="C76" s="6">
        <f t="shared" si="7"/>
        <v>0.27205499837854347</v>
      </c>
      <c r="D76" s="7">
        <f t="shared" si="8"/>
        <v>80.5</v>
      </c>
      <c r="E76" s="7">
        <f t="shared" si="2"/>
        <v>0</v>
      </c>
      <c r="F76" s="7">
        <f t="shared" si="3"/>
        <v>0</v>
      </c>
      <c r="G76" s="7">
        <f t="shared" si="4"/>
        <v>0</v>
      </c>
      <c r="H76" s="7">
        <f t="shared" si="5"/>
        <v>40.5</v>
      </c>
      <c r="I76" s="7">
        <f t="shared" si="6"/>
        <v>59.5</v>
      </c>
      <c r="J76" s="7">
        <f t="shared" si="9"/>
        <v>180.5</v>
      </c>
      <c r="K76" s="3">
        <v>1.15</v>
      </c>
    </row>
    <row r="77" spans="1:11" ht="12.75">
      <c r="A77" s="7">
        <f t="shared" si="0"/>
        <v>84</v>
      </c>
      <c r="B77" s="7">
        <f t="shared" si="1"/>
        <v>1.1666666666666667</v>
      </c>
      <c r="C77" s="6">
        <f t="shared" si="7"/>
        <v>0.20199868555405884</v>
      </c>
      <c r="D77" s="7">
        <f t="shared" si="8"/>
        <v>84</v>
      </c>
      <c r="E77" s="7">
        <f t="shared" si="2"/>
        <v>0</v>
      </c>
      <c r="F77" s="7">
        <f t="shared" si="3"/>
        <v>0</v>
      </c>
      <c r="G77" s="7">
        <f t="shared" si="4"/>
        <v>0</v>
      </c>
      <c r="H77" s="7">
        <f t="shared" si="5"/>
        <v>44</v>
      </c>
      <c r="I77" s="7">
        <f t="shared" si="6"/>
        <v>56</v>
      </c>
      <c r="J77" s="7">
        <f t="shared" si="9"/>
        <v>184</v>
      </c>
      <c r="K77" s="3">
        <v>1.2</v>
      </c>
    </row>
    <row r="78" spans="1:11" ht="12.75">
      <c r="A78" s="7">
        <f t="shared" si="0"/>
        <v>87.5</v>
      </c>
      <c r="B78" s="7">
        <f t="shared" si="1"/>
        <v>1.4583333333333333</v>
      </c>
      <c r="C78" s="6">
        <f t="shared" si="7"/>
        <v>0.13775113536619785</v>
      </c>
      <c r="D78" s="7">
        <f t="shared" si="8"/>
        <v>87.5</v>
      </c>
      <c r="E78" s="7">
        <f t="shared" si="2"/>
        <v>0</v>
      </c>
      <c r="F78" s="7">
        <f t="shared" si="3"/>
        <v>0</v>
      </c>
      <c r="G78" s="7">
        <f t="shared" si="4"/>
        <v>0</v>
      </c>
      <c r="H78" s="7">
        <f t="shared" si="5"/>
        <v>47.5</v>
      </c>
      <c r="I78" s="7">
        <f t="shared" si="6"/>
        <v>52.5</v>
      </c>
      <c r="J78" s="7">
        <f t="shared" si="9"/>
        <v>187.5</v>
      </c>
      <c r="K78" s="3">
        <v>1.25</v>
      </c>
    </row>
    <row r="79" spans="1:11" ht="12.75">
      <c r="A79" s="7">
        <f t="shared" si="0"/>
        <v>91</v>
      </c>
      <c r="B79" s="7">
        <f t="shared" si="1"/>
        <v>1.75</v>
      </c>
      <c r="C79" s="6">
        <f t="shared" si="7"/>
        <v>0.08627731882651152</v>
      </c>
      <c r="D79" s="7">
        <f t="shared" si="8"/>
        <v>91</v>
      </c>
      <c r="E79" s="7">
        <f t="shared" si="2"/>
        <v>0</v>
      </c>
      <c r="F79" s="7">
        <f t="shared" si="3"/>
        <v>0</v>
      </c>
      <c r="G79" s="7">
        <f t="shared" si="4"/>
        <v>0</v>
      </c>
      <c r="H79" s="7">
        <f t="shared" si="5"/>
        <v>51</v>
      </c>
      <c r="I79" s="7">
        <f t="shared" si="6"/>
        <v>49</v>
      </c>
      <c r="J79" s="7">
        <f t="shared" si="9"/>
        <v>191</v>
      </c>
      <c r="K79" s="3">
        <v>1.3</v>
      </c>
    </row>
    <row r="80" spans="1:11" ht="12.75">
      <c r="A80" s="7">
        <f t="shared" si="0"/>
        <v>94.5</v>
      </c>
      <c r="B80" s="7">
        <f t="shared" si="1"/>
        <v>2.0416666666666665</v>
      </c>
      <c r="C80" s="6">
        <f t="shared" si="7"/>
        <v>0.04963098602335908</v>
      </c>
      <c r="D80" s="7">
        <f t="shared" si="8"/>
        <v>94.5</v>
      </c>
      <c r="E80" s="7">
        <f t="shared" si="2"/>
        <v>0</v>
      </c>
      <c r="F80" s="7">
        <f t="shared" si="3"/>
        <v>0</v>
      </c>
      <c r="G80" s="7">
        <f t="shared" si="4"/>
        <v>0</v>
      </c>
      <c r="H80" s="7">
        <f t="shared" si="5"/>
        <v>54.5</v>
      </c>
      <c r="I80" s="7">
        <f t="shared" si="6"/>
        <v>45.5</v>
      </c>
      <c r="J80" s="7">
        <f t="shared" si="9"/>
        <v>194.5</v>
      </c>
      <c r="K80" s="3">
        <v>1.35</v>
      </c>
    </row>
    <row r="81" spans="1:11" ht="12.75">
      <c r="A81" s="7">
        <f t="shared" si="0"/>
        <v>98</v>
      </c>
      <c r="B81" s="7">
        <f t="shared" si="1"/>
        <v>2.3333333333333335</v>
      </c>
      <c r="C81" s="6">
        <f t="shared" si="7"/>
        <v>0.02622188909370948</v>
      </c>
      <c r="D81" s="7">
        <f t="shared" si="8"/>
        <v>98</v>
      </c>
      <c r="E81" s="7">
        <f t="shared" si="2"/>
        <v>0</v>
      </c>
      <c r="F81" s="7">
        <f t="shared" si="3"/>
        <v>0</v>
      </c>
      <c r="G81" s="7">
        <f t="shared" si="4"/>
        <v>0</v>
      </c>
      <c r="H81" s="7">
        <f t="shared" si="5"/>
        <v>58</v>
      </c>
      <c r="I81" s="7">
        <f t="shared" si="6"/>
        <v>42</v>
      </c>
      <c r="J81" s="7">
        <f t="shared" si="9"/>
        <v>198</v>
      </c>
      <c r="K81" s="3">
        <v>1.4</v>
      </c>
    </row>
    <row r="82" spans="1:11" ht="12.75">
      <c r="A82" s="7">
        <f t="shared" si="0"/>
        <v>101.5</v>
      </c>
      <c r="B82" s="7">
        <f t="shared" si="1"/>
        <v>2.625</v>
      </c>
      <c r="C82" s="6">
        <f t="shared" si="7"/>
        <v>0.01272418159683143</v>
      </c>
      <c r="D82" s="7">
        <f t="shared" si="8"/>
        <v>101.5</v>
      </c>
      <c r="E82" s="7">
        <f t="shared" si="2"/>
        <v>0</v>
      </c>
      <c r="F82" s="7">
        <f t="shared" si="3"/>
        <v>0</v>
      </c>
      <c r="G82" s="7">
        <f t="shared" si="4"/>
        <v>0</v>
      </c>
      <c r="H82" s="7">
        <f t="shared" si="5"/>
        <v>61.5</v>
      </c>
      <c r="I82" s="7">
        <f t="shared" si="6"/>
        <v>38.5</v>
      </c>
      <c r="J82" s="7">
        <f t="shared" si="9"/>
        <v>201.5</v>
      </c>
      <c r="K82" s="3">
        <v>1.45</v>
      </c>
    </row>
    <row r="83" spans="1:11" ht="12.75">
      <c r="A83" s="7">
        <f t="shared" si="0"/>
        <v>105</v>
      </c>
      <c r="B83" s="7">
        <f t="shared" si="1"/>
        <v>2.9166666666666665</v>
      </c>
      <c r="C83" s="6">
        <f t="shared" si="7"/>
        <v>0.00567088121944589</v>
      </c>
      <c r="D83" s="7">
        <f t="shared" si="8"/>
        <v>105</v>
      </c>
      <c r="E83" s="7">
        <f t="shared" si="2"/>
        <v>0</v>
      </c>
      <c r="F83" s="7">
        <f t="shared" si="3"/>
        <v>0</v>
      </c>
      <c r="G83" s="7">
        <f t="shared" si="4"/>
        <v>0</v>
      </c>
      <c r="H83" s="7">
        <f t="shared" si="5"/>
        <v>65</v>
      </c>
      <c r="I83" s="7">
        <f t="shared" si="6"/>
        <v>35</v>
      </c>
      <c r="J83" s="7">
        <f t="shared" si="9"/>
        <v>205</v>
      </c>
      <c r="K83" s="3">
        <v>1.5</v>
      </c>
    </row>
    <row r="84" spans="1:11" ht="12.75">
      <c r="A84" s="7">
        <f t="shared" si="0"/>
        <v>108.5</v>
      </c>
      <c r="B84" s="7">
        <f t="shared" si="1"/>
        <v>3.2083333333333335</v>
      </c>
      <c r="C84" s="6">
        <f t="shared" si="7"/>
        <v>0.0023212721058420713</v>
      </c>
      <c r="D84" s="7">
        <f t="shared" si="8"/>
        <v>108.5</v>
      </c>
      <c r="E84" s="7">
        <f t="shared" si="2"/>
        <v>0</v>
      </c>
      <c r="F84" s="7">
        <f t="shared" si="3"/>
        <v>0</v>
      </c>
      <c r="G84" s="7">
        <f t="shared" si="4"/>
        <v>0</v>
      </c>
      <c r="H84" s="7">
        <f t="shared" si="5"/>
        <v>68.5</v>
      </c>
      <c r="I84" s="7">
        <f t="shared" si="6"/>
        <v>31.5</v>
      </c>
      <c r="J84" s="7">
        <f t="shared" si="9"/>
        <v>208.5</v>
      </c>
      <c r="K84" s="3">
        <v>1.55</v>
      </c>
    </row>
    <row r="85" spans="1:11" ht="12.75">
      <c r="A85" s="7">
        <f t="shared" si="0"/>
        <v>112</v>
      </c>
      <c r="B85" s="7">
        <f t="shared" si="1"/>
        <v>3.5</v>
      </c>
      <c r="C85" s="6">
        <f t="shared" si="7"/>
        <v>0.0008726826950457599</v>
      </c>
      <c r="D85" s="7">
        <f t="shared" si="8"/>
        <v>112</v>
      </c>
      <c r="E85" s="7">
        <f t="shared" si="2"/>
        <v>0</v>
      </c>
      <c r="F85" s="7">
        <f t="shared" si="3"/>
        <v>0</v>
      </c>
      <c r="G85" s="7">
        <f t="shared" si="4"/>
        <v>0</v>
      </c>
      <c r="H85" s="7">
        <f t="shared" si="5"/>
        <v>72</v>
      </c>
      <c r="I85" s="7">
        <f t="shared" si="6"/>
        <v>28</v>
      </c>
      <c r="J85" s="7">
        <f t="shared" si="9"/>
        <v>212</v>
      </c>
      <c r="K85" s="3">
        <v>1.6</v>
      </c>
    </row>
    <row r="86" spans="1:11" ht="12.75">
      <c r="A86" s="7">
        <f t="shared" si="0"/>
        <v>115.5</v>
      </c>
      <c r="B86" s="7">
        <f t="shared" si="1"/>
        <v>3.7916666666666665</v>
      </c>
      <c r="C86" s="6">
        <f t="shared" si="7"/>
        <v>0.0003013293851331661</v>
      </c>
      <c r="D86" s="7">
        <f t="shared" si="8"/>
        <v>115.5</v>
      </c>
      <c r="E86" s="7">
        <f t="shared" si="2"/>
        <v>0</v>
      </c>
      <c r="F86" s="7">
        <f t="shared" si="3"/>
        <v>0</v>
      </c>
      <c r="G86" s="7">
        <f t="shared" si="4"/>
        <v>0</v>
      </c>
      <c r="H86" s="7">
        <f t="shared" si="5"/>
        <v>75.5</v>
      </c>
      <c r="I86" s="7">
        <f t="shared" si="6"/>
        <v>24.5</v>
      </c>
      <c r="J86" s="7">
        <f t="shared" si="9"/>
        <v>215.5</v>
      </c>
      <c r="K86" s="3">
        <v>1.65</v>
      </c>
    </row>
    <row r="87" spans="1:11" ht="12.75">
      <c r="A87" s="7">
        <f t="shared" si="0"/>
        <v>119</v>
      </c>
      <c r="B87" s="7">
        <f t="shared" si="1"/>
        <v>4.083333333333333</v>
      </c>
      <c r="C87" s="6">
        <f t="shared" si="7"/>
        <v>9.556116075013936E-05</v>
      </c>
      <c r="D87" s="7">
        <f t="shared" si="8"/>
        <v>119</v>
      </c>
      <c r="E87" s="7">
        <f t="shared" si="2"/>
        <v>0</v>
      </c>
      <c r="F87" s="7">
        <f t="shared" si="3"/>
        <v>0</v>
      </c>
      <c r="G87" s="7">
        <f t="shared" si="4"/>
        <v>0</v>
      </c>
      <c r="H87" s="7">
        <f t="shared" si="5"/>
        <v>79</v>
      </c>
      <c r="I87" s="7">
        <f t="shared" si="6"/>
        <v>21</v>
      </c>
      <c r="J87" s="7">
        <f t="shared" si="9"/>
        <v>219</v>
      </c>
      <c r="K87" s="3">
        <v>1.7</v>
      </c>
    </row>
    <row r="88" spans="1:11" ht="12.75">
      <c r="A88" s="7">
        <f t="shared" si="0"/>
        <v>122.5</v>
      </c>
      <c r="B88" s="7">
        <f t="shared" si="1"/>
        <v>4.375</v>
      </c>
      <c r="C88" s="6">
        <f t="shared" si="7"/>
        <v>2.7834034229214876E-05</v>
      </c>
      <c r="D88" s="7">
        <f t="shared" si="8"/>
        <v>122.5</v>
      </c>
      <c r="E88" s="7">
        <f t="shared" si="2"/>
        <v>0</v>
      </c>
      <c r="F88" s="7">
        <f t="shared" si="3"/>
        <v>-2.5</v>
      </c>
      <c r="G88" s="7">
        <f t="shared" si="4"/>
        <v>0</v>
      </c>
      <c r="H88" s="7">
        <f t="shared" si="5"/>
        <v>82.5</v>
      </c>
      <c r="I88" s="7">
        <f t="shared" si="6"/>
        <v>17.5</v>
      </c>
      <c r="J88" s="7">
        <f t="shared" si="9"/>
        <v>220</v>
      </c>
      <c r="K88" s="3">
        <v>1.75</v>
      </c>
    </row>
    <row r="89" spans="1:11" ht="12.75">
      <c r="A89" s="7">
        <f t="shared" si="0"/>
        <v>126</v>
      </c>
      <c r="B89" s="7">
        <f t="shared" si="1"/>
        <v>4.666666666666667</v>
      </c>
      <c r="C89" s="6">
        <f t="shared" si="7"/>
        <v>7.446045870629989E-06</v>
      </c>
      <c r="D89" s="7">
        <f t="shared" si="8"/>
        <v>126</v>
      </c>
      <c r="E89" s="7">
        <f t="shared" si="2"/>
        <v>0</v>
      </c>
      <c r="F89" s="7">
        <f t="shared" si="3"/>
        <v>-6</v>
      </c>
      <c r="G89" s="7">
        <f t="shared" si="4"/>
        <v>0</v>
      </c>
      <c r="H89" s="7">
        <f t="shared" si="5"/>
        <v>86</v>
      </c>
      <c r="I89" s="7">
        <f t="shared" si="6"/>
        <v>14</v>
      </c>
      <c r="J89" s="7">
        <f t="shared" si="9"/>
        <v>220</v>
      </c>
      <c r="K89" s="3">
        <v>1.8</v>
      </c>
    </row>
    <row r="90" spans="1:11" ht="12.75">
      <c r="A90" s="7">
        <f t="shared" si="0"/>
        <v>129.5</v>
      </c>
      <c r="B90" s="7">
        <f t="shared" si="1"/>
        <v>4.958333333333333</v>
      </c>
      <c r="C90" s="6">
        <f t="shared" si="7"/>
        <v>1.8294901153484402E-06</v>
      </c>
      <c r="D90" s="7">
        <f t="shared" si="8"/>
        <v>129.5</v>
      </c>
      <c r="E90" s="7">
        <f t="shared" si="2"/>
        <v>0</v>
      </c>
      <c r="F90" s="7">
        <f t="shared" si="3"/>
        <v>-9.5</v>
      </c>
      <c r="G90" s="7">
        <f t="shared" si="4"/>
        <v>0</v>
      </c>
      <c r="H90" s="7">
        <f t="shared" si="5"/>
        <v>89.5</v>
      </c>
      <c r="I90" s="7">
        <f t="shared" si="6"/>
        <v>10.5</v>
      </c>
      <c r="J90" s="7">
        <f t="shared" si="9"/>
        <v>220</v>
      </c>
      <c r="K90" s="3">
        <v>1.85</v>
      </c>
    </row>
    <row r="91" spans="1:11" ht="12.75">
      <c r="A91" s="7">
        <f t="shared" si="0"/>
        <v>133</v>
      </c>
      <c r="B91" s="7">
        <f t="shared" si="1"/>
        <v>5.25</v>
      </c>
      <c r="C91" s="6">
        <f t="shared" si="7"/>
        <v>4.128470988629998E-07</v>
      </c>
      <c r="D91" s="7">
        <f t="shared" si="8"/>
        <v>133</v>
      </c>
      <c r="E91" s="7">
        <f t="shared" si="2"/>
        <v>0</v>
      </c>
      <c r="F91" s="7">
        <f t="shared" si="3"/>
        <v>-13</v>
      </c>
      <c r="G91" s="7">
        <f t="shared" si="4"/>
        <v>0</v>
      </c>
      <c r="H91" s="7">
        <f t="shared" si="5"/>
        <v>93</v>
      </c>
      <c r="I91" s="7">
        <f t="shared" si="6"/>
        <v>7</v>
      </c>
      <c r="J91" s="7">
        <f t="shared" si="9"/>
        <v>220</v>
      </c>
      <c r="K91" s="3">
        <v>1.9</v>
      </c>
    </row>
    <row r="92" spans="1:11" ht="12.75">
      <c r="A92" s="7">
        <f t="shared" si="0"/>
        <v>136.5</v>
      </c>
      <c r="B92" s="7">
        <f t="shared" si="1"/>
        <v>5.541666666666667</v>
      </c>
      <c r="C92" s="6">
        <f t="shared" si="7"/>
        <v>8.556639134014731E-08</v>
      </c>
      <c r="D92" s="7">
        <f t="shared" si="8"/>
        <v>136.5</v>
      </c>
      <c r="E92" s="7">
        <f t="shared" si="2"/>
        <v>0</v>
      </c>
      <c r="F92" s="7">
        <f t="shared" si="3"/>
        <v>-16.5</v>
      </c>
      <c r="G92" s="7">
        <f t="shared" si="4"/>
        <v>0</v>
      </c>
      <c r="H92" s="7">
        <f t="shared" si="5"/>
        <v>96.5</v>
      </c>
      <c r="I92" s="7">
        <f t="shared" si="6"/>
        <v>3.5</v>
      </c>
      <c r="J92" s="7">
        <f t="shared" si="9"/>
        <v>220</v>
      </c>
      <c r="K92" s="3">
        <v>1.95</v>
      </c>
    </row>
    <row r="93" spans="1:11" ht="12.75">
      <c r="A93" s="7">
        <f t="shared" si="0"/>
        <v>140</v>
      </c>
      <c r="B93" s="7">
        <f t="shared" si="1"/>
        <v>5.833333333333333</v>
      </c>
      <c r="C93" s="6">
        <f t="shared" si="7"/>
        <v>1.6288159207585535E-08</v>
      </c>
      <c r="D93" s="7">
        <f>A93</f>
        <v>140</v>
      </c>
      <c r="E93" s="7">
        <f t="shared" si="2"/>
        <v>0</v>
      </c>
      <c r="F93" s="7">
        <f t="shared" si="3"/>
        <v>-20</v>
      </c>
      <c r="G93" s="7">
        <f t="shared" si="4"/>
        <v>0</v>
      </c>
      <c r="H93" s="7">
        <f t="shared" si="5"/>
        <v>100</v>
      </c>
      <c r="I93" s="7">
        <f t="shared" si="6"/>
        <v>0</v>
      </c>
      <c r="J93" s="7">
        <f t="shared" si="9"/>
        <v>220</v>
      </c>
      <c r="K93" s="3">
        <v>2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&amp;CStrukturierte Produkte</oddHeader>
    <oddFooter>&amp;LBODOCONSULT EDV-Dienstleistungen GmbH&amp;R&amp;P / &amp;N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Bodoconsult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Leisner</dc:creator>
  <cp:keywords/>
  <dc:description/>
  <cp:lastModifiedBy>Robert Leisner</cp:lastModifiedBy>
  <cp:lastPrinted>2006-03-12T19:52:07Z</cp:lastPrinted>
  <dcterms:created xsi:type="dcterms:W3CDTF">2006-03-12T16:55:04Z</dcterms:created>
  <dcterms:modified xsi:type="dcterms:W3CDTF">2006-03-28T14:42:48Z</dcterms:modified>
  <cp:category/>
  <cp:version/>
  <cp:contentType/>
  <cp:contentStatus/>
</cp:coreProperties>
</file>