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medien\Websites\BodoPrivate\Besucher\01_Private_Finanzplanung\02_Finanzmathematik\"/>
    </mc:Choice>
  </mc:AlternateContent>
  <bookViews>
    <workbookView xWindow="0" yWindow="0" windowWidth="21570" windowHeight="9390" activeTab="2"/>
  </bookViews>
  <sheets>
    <sheet name="Zinseszinsrechnung" sheetId="1" r:id="rId1"/>
    <sheet name="Investitionsrechnung" sheetId="2" r:id="rId2"/>
    <sheet name="Barwertberechnung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3" l="1"/>
  <c r="D12" i="3" s="1"/>
  <c r="D14" i="3" s="1"/>
  <c r="A25" i="2"/>
  <c r="F7" i="2"/>
  <c r="E8" i="2"/>
  <c r="F8" i="2" s="1"/>
  <c r="D8" i="2"/>
  <c r="D9" i="2"/>
  <c r="D10" i="2"/>
  <c r="D11" i="2"/>
  <c r="D12" i="2"/>
  <c r="D13" i="2"/>
  <c r="D14" i="2"/>
  <c r="D15" i="2"/>
  <c r="D16" i="2"/>
  <c r="D17" i="2"/>
  <c r="D7" i="2"/>
  <c r="D21" i="2" s="1"/>
  <c r="A9" i="2"/>
  <c r="A10" i="2" s="1"/>
  <c r="A11" i="2" s="1"/>
  <c r="A12" i="2" s="1"/>
  <c r="A13" i="2" s="1"/>
  <c r="A14" i="2" s="1"/>
  <c r="A15" i="2" s="1"/>
  <c r="A16" i="2" s="1"/>
  <c r="A17" i="2" s="1"/>
  <c r="E17" i="2" s="1"/>
  <c r="F17" i="2" s="1"/>
  <c r="A8" i="2"/>
  <c r="D21" i="1"/>
  <c r="D19" i="1"/>
  <c r="D17" i="1"/>
  <c r="D12" i="1"/>
  <c r="G8" i="2" l="1"/>
  <c r="G17" i="2"/>
  <c r="E13" i="2"/>
  <c r="F13" i="2" s="1"/>
  <c r="E9" i="2"/>
  <c r="F9" i="2" s="1"/>
  <c r="G9" i="2" s="1"/>
  <c r="G7" i="2"/>
  <c r="E10" i="2"/>
  <c r="F10" i="2" s="1"/>
  <c r="G10" i="2" s="1"/>
  <c r="G13" i="2"/>
  <c r="E16" i="2"/>
  <c r="F16" i="2" s="1"/>
  <c r="G16" i="2" s="1"/>
  <c r="E12" i="2"/>
  <c r="F12" i="2" s="1"/>
  <c r="G12" i="2" s="1"/>
  <c r="E14" i="2"/>
  <c r="F14" i="2" s="1"/>
  <c r="G14" i="2" s="1"/>
  <c r="E15" i="2"/>
  <c r="F15" i="2" s="1"/>
  <c r="G15" i="2" s="1"/>
  <c r="E11" i="2"/>
  <c r="F11" i="2" s="1"/>
  <c r="G11" i="2" s="1"/>
  <c r="D19" i="2" l="1"/>
  <c r="A26" i="2" s="1"/>
</calcChain>
</file>

<file path=xl/sharedStrings.xml><?xml version="1.0" encoding="utf-8"?>
<sst xmlns="http://schemas.openxmlformats.org/spreadsheetml/2006/main" count="34" uniqueCount="33">
  <si>
    <t>Zinseszinsrechnung</t>
  </si>
  <si>
    <t>Anzulegender Betrag</t>
  </si>
  <si>
    <t>Zinssatz p.a.</t>
  </si>
  <si>
    <t>Anlagedauer in Jahren</t>
  </si>
  <si>
    <t>Endbetrag am Ende der Anlagedauer</t>
  </si>
  <si>
    <t>Ergebnis bei jährlicher Zinsabrechnung</t>
  </si>
  <si>
    <t>Ergebnis bei monatlicher Zinsabrechnung</t>
  </si>
  <si>
    <t>Zinssatz pro Monat</t>
  </si>
  <si>
    <t>=D3*(1+D5)^D7</t>
  </si>
  <si>
    <t>=D5/12</t>
  </si>
  <si>
    <t>Anlagedauer in Monaten</t>
  </si>
  <si>
    <t>=D7*12</t>
  </si>
  <si>
    <t>=D3*(1+D17)^D19</t>
  </si>
  <si>
    <t>Jahr</t>
  </si>
  <si>
    <t>Einnahmen</t>
  </si>
  <si>
    <t>Ausgaben</t>
  </si>
  <si>
    <t>Gewinn</t>
  </si>
  <si>
    <t>Diskontfaktor</t>
  </si>
  <si>
    <t>Delta</t>
  </si>
  <si>
    <t>Rendite IRR</t>
  </si>
  <si>
    <t>Diskontierter
Gewinn</t>
  </si>
  <si>
    <t>Ergebnis</t>
  </si>
  <si>
    <t>Investition XY: Ist die Investition sinnvoll?</t>
  </si>
  <si>
    <t>Erwartete Rendite</t>
  </si>
  <si>
    <t xml:space="preserve"> (inklusiv Risikoprämie)</t>
  </si>
  <si>
    <t>Barwert Gewinne = Kapitalwert</t>
  </si>
  <si>
    <t>Barwert eines zukünftigen Gelbetrags</t>
  </si>
  <si>
    <t>Zuküftiger Geldbetrag</t>
  </si>
  <si>
    <t>Jahr Zahlungseingang</t>
  </si>
  <si>
    <t>Erwartete Inflationsrate</t>
  </si>
  <si>
    <t>Differenz in Jahren bis Zahlungseingang</t>
  </si>
  <si>
    <t>Diskontierungsfaktor</t>
  </si>
  <si>
    <t>Wert der Zahlung in heutiger Kaufkraft = Barwert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</si>
</sst>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168" formatCode="0.0000"/>
    <numFmt numFmtId="173" formatCode="_-* #,##0.00\ &quot;€&quot;_-;\-* #,##0.00\ &quot;€&quot;_-;_-* &quot;-&quot;????\ &quot;€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10" fontId="0" fillId="0" borderId="0" xfId="2" applyNumberFormat="1" applyFont="1"/>
    <xf numFmtId="0" fontId="0" fillId="0" borderId="0" xfId="0" quotePrefix="1"/>
    <xf numFmtId="44" fontId="2" fillId="0" borderId="0" xfId="1" applyFont="1"/>
    <xf numFmtId="44" fontId="0" fillId="2" borderId="0" xfId="1" applyFont="1" applyFill="1"/>
    <xf numFmtId="9" fontId="0" fillId="2" borderId="0" xfId="0" applyNumberFormat="1" applyFill="1"/>
    <xf numFmtId="0" fontId="0" fillId="2" borderId="0" xfId="0" applyFill="1"/>
    <xf numFmtId="44" fontId="2" fillId="3" borderId="0" xfId="1" applyFont="1" applyFill="1"/>
    <xf numFmtId="8" fontId="0" fillId="0" borderId="0" xfId="0" applyNumberFormat="1"/>
    <xf numFmtId="9" fontId="0" fillId="4" borderId="0" xfId="0" applyNumberFormat="1" applyFill="1"/>
    <xf numFmtId="168" fontId="0" fillId="0" borderId="0" xfId="0" applyNumberFormat="1"/>
    <xf numFmtId="0" fontId="0" fillId="0" borderId="1" xfId="0" applyBorder="1"/>
    <xf numFmtId="44" fontId="0" fillId="0" borderId="1" xfId="1" applyFont="1" applyBorder="1"/>
    <xf numFmtId="168" fontId="0" fillId="0" borderId="1" xfId="0" applyNumberFormat="1" applyBorder="1"/>
    <xf numFmtId="10" fontId="2" fillId="0" borderId="0" xfId="0" applyNumberFormat="1" applyFont="1"/>
    <xf numFmtId="0" fontId="2" fillId="5" borderId="1" xfId="0" applyFont="1" applyFill="1" applyBorder="1"/>
    <xf numFmtId="0" fontId="2" fillId="5" borderId="1" xfId="0" applyFont="1" applyFill="1" applyBorder="1" applyAlignment="1">
      <alignment wrapText="1"/>
    </xf>
    <xf numFmtId="173" fontId="0" fillId="0" borderId="0" xfId="0" applyNumberFormat="1"/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B32" sqref="B32"/>
    </sheetView>
  </sheetViews>
  <sheetFormatPr baseColWidth="10" defaultRowHeight="15" x14ac:dyDescent="0.25"/>
  <cols>
    <col min="4" max="4" width="12" bestFit="1" customWidth="1"/>
  </cols>
  <sheetData>
    <row r="1" spans="1:6" ht="21" x14ac:dyDescent="0.35">
      <c r="A1" s="4" t="s">
        <v>0</v>
      </c>
    </row>
    <row r="3" spans="1:6" x14ac:dyDescent="0.25">
      <c r="A3" t="s">
        <v>1</v>
      </c>
      <c r="D3" s="8">
        <v>10000</v>
      </c>
    </row>
    <row r="5" spans="1:6" x14ac:dyDescent="0.25">
      <c r="A5" t="s">
        <v>2</v>
      </c>
      <c r="D5" s="9">
        <v>0.05</v>
      </c>
    </row>
    <row r="7" spans="1:6" x14ac:dyDescent="0.25">
      <c r="A7" t="s">
        <v>3</v>
      </c>
      <c r="D7" s="10">
        <v>5</v>
      </c>
    </row>
    <row r="10" spans="1:6" ht="15.75" x14ac:dyDescent="0.25">
      <c r="A10" s="2" t="s">
        <v>5</v>
      </c>
    </row>
    <row r="12" spans="1:6" x14ac:dyDescent="0.25">
      <c r="A12" s="1" t="s">
        <v>4</v>
      </c>
      <c r="B12" s="1"/>
      <c r="C12" s="1"/>
      <c r="D12" s="11">
        <f>D3*(1+D5)^D7</f>
        <v>12762.815625000001</v>
      </c>
      <c r="F12" s="6" t="s">
        <v>8</v>
      </c>
    </row>
    <row r="15" spans="1:6" ht="15.75" x14ac:dyDescent="0.25">
      <c r="A15" s="2" t="s">
        <v>6</v>
      </c>
    </row>
    <row r="17" spans="1:6" x14ac:dyDescent="0.25">
      <c r="A17" t="s">
        <v>7</v>
      </c>
      <c r="D17" s="5">
        <f>D5/12</f>
        <v>4.1666666666666666E-3</v>
      </c>
      <c r="F17" s="6" t="s">
        <v>9</v>
      </c>
    </row>
    <row r="19" spans="1:6" x14ac:dyDescent="0.25">
      <c r="A19" t="s">
        <v>10</v>
      </c>
      <c r="D19">
        <f>D7*12</f>
        <v>60</v>
      </c>
      <c r="F19" s="6" t="s">
        <v>11</v>
      </c>
    </row>
    <row r="21" spans="1:6" x14ac:dyDescent="0.25">
      <c r="A21" s="1" t="s">
        <v>4</v>
      </c>
      <c r="B21" s="1"/>
      <c r="C21" s="1"/>
      <c r="D21" s="11">
        <f>D3*(1+D17)^D19</f>
        <v>12833.586785035141</v>
      </c>
      <c r="F21" s="6" t="s">
        <v>12</v>
      </c>
    </row>
    <row r="25" spans="1:6" x14ac:dyDescent="0.25">
      <c r="A25" s="12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D36" sqref="D36"/>
    </sheetView>
  </sheetViews>
  <sheetFormatPr baseColWidth="10" defaultRowHeight="15" x14ac:dyDescent="0.25"/>
  <cols>
    <col min="2" max="2" width="12" bestFit="1" customWidth="1"/>
    <col min="3" max="3" width="13" bestFit="1" customWidth="1"/>
    <col min="4" max="4" width="12" bestFit="1" customWidth="1"/>
    <col min="6" max="6" width="13.7109375" customWidth="1"/>
    <col min="7" max="7" width="13.28515625" customWidth="1"/>
  </cols>
  <sheetData>
    <row r="1" spans="1:7" ht="18.75" x14ac:dyDescent="0.3">
      <c r="A1" s="3" t="s">
        <v>22</v>
      </c>
    </row>
    <row r="3" spans="1:7" x14ac:dyDescent="0.25">
      <c r="A3" t="s">
        <v>23</v>
      </c>
      <c r="C3" s="13">
        <v>0.05</v>
      </c>
      <c r="D3" t="s">
        <v>24</v>
      </c>
    </row>
    <row r="6" spans="1:7" ht="30" x14ac:dyDescent="0.25">
      <c r="A6" s="19" t="s">
        <v>13</v>
      </c>
      <c r="B6" s="19" t="s">
        <v>14</v>
      </c>
      <c r="C6" s="19" t="s">
        <v>15</v>
      </c>
      <c r="D6" s="19" t="s">
        <v>16</v>
      </c>
      <c r="E6" s="19" t="s">
        <v>18</v>
      </c>
      <c r="F6" s="19" t="s">
        <v>17</v>
      </c>
      <c r="G6" s="20" t="s">
        <v>20</v>
      </c>
    </row>
    <row r="7" spans="1:7" x14ac:dyDescent="0.25">
      <c r="A7" s="15">
        <v>2017</v>
      </c>
      <c r="B7" s="16">
        <v>5000</v>
      </c>
      <c r="C7" s="16">
        <v>100000</v>
      </c>
      <c r="D7" s="16">
        <f>B7-C7</f>
        <v>-95000</v>
      </c>
      <c r="E7" s="15">
        <v>0</v>
      </c>
      <c r="F7" s="17">
        <f>1/(1+$C$3)^E7</f>
        <v>1</v>
      </c>
      <c r="G7" s="16">
        <f>D7*F7</f>
        <v>-95000</v>
      </c>
    </row>
    <row r="8" spans="1:7" x14ac:dyDescent="0.25">
      <c r="A8" s="15">
        <f>A7+1</f>
        <v>2018</v>
      </c>
      <c r="B8" s="16">
        <v>15000</v>
      </c>
      <c r="C8" s="16">
        <v>5000</v>
      </c>
      <c r="D8" s="16">
        <f t="shared" ref="D8:D17" si="0">B8-C8</f>
        <v>10000</v>
      </c>
      <c r="E8" s="15">
        <f>A8-$A$7</f>
        <v>1</v>
      </c>
      <c r="F8" s="17">
        <f t="shared" ref="F8:F17" si="1">1/(1+$C$3)^E8</f>
        <v>0.95238095238095233</v>
      </c>
      <c r="G8" s="16">
        <f t="shared" ref="G8:G17" si="2">D8*F8</f>
        <v>9523.8095238095229</v>
      </c>
    </row>
    <row r="9" spans="1:7" x14ac:dyDescent="0.25">
      <c r="A9" s="15">
        <f t="shared" ref="A9:A17" si="3">A8+1</f>
        <v>2019</v>
      </c>
      <c r="B9" s="16">
        <v>16000</v>
      </c>
      <c r="C9" s="16">
        <v>5000</v>
      </c>
      <c r="D9" s="16">
        <f t="shared" si="0"/>
        <v>11000</v>
      </c>
      <c r="E9" s="15">
        <f t="shared" ref="E9:E17" si="4">A9-$A$7</f>
        <v>2</v>
      </c>
      <c r="F9" s="17">
        <f t="shared" si="1"/>
        <v>0.90702947845804982</v>
      </c>
      <c r="G9" s="16">
        <f t="shared" si="2"/>
        <v>9977.3242630385485</v>
      </c>
    </row>
    <row r="10" spans="1:7" x14ac:dyDescent="0.25">
      <c r="A10" s="15">
        <f t="shared" si="3"/>
        <v>2020</v>
      </c>
      <c r="B10" s="16">
        <v>17000</v>
      </c>
      <c r="C10" s="16">
        <v>5000</v>
      </c>
      <c r="D10" s="16">
        <f t="shared" si="0"/>
        <v>12000</v>
      </c>
      <c r="E10" s="15">
        <f t="shared" si="4"/>
        <v>3</v>
      </c>
      <c r="F10" s="17">
        <f t="shared" si="1"/>
        <v>0.86383759853147601</v>
      </c>
      <c r="G10" s="16">
        <f t="shared" si="2"/>
        <v>10366.051182377712</v>
      </c>
    </row>
    <row r="11" spans="1:7" x14ac:dyDescent="0.25">
      <c r="A11" s="15">
        <f t="shared" si="3"/>
        <v>2021</v>
      </c>
      <c r="B11" s="16">
        <v>18000</v>
      </c>
      <c r="C11" s="16">
        <v>5000</v>
      </c>
      <c r="D11" s="16">
        <f t="shared" si="0"/>
        <v>13000</v>
      </c>
      <c r="E11" s="15">
        <f t="shared" si="4"/>
        <v>4</v>
      </c>
      <c r="F11" s="17">
        <f t="shared" si="1"/>
        <v>0.82270247479188197</v>
      </c>
      <c r="G11" s="16">
        <f t="shared" si="2"/>
        <v>10695.132172294465</v>
      </c>
    </row>
    <row r="12" spans="1:7" x14ac:dyDescent="0.25">
      <c r="A12" s="15">
        <f t="shared" si="3"/>
        <v>2022</v>
      </c>
      <c r="B12" s="16">
        <v>19000</v>
      </c>
      <c r="C12" s="16">
        <v>5000</v>
      </c>
      <c r="D12" s="16">
        <f t="shared" si="0"/>
        <v>14000</v>
      </c>
      <c r="E12" s="15">
        <f t="shared" si="4"/>
        <v>5</v>
      </c>
      <c r="F12" s="17">
        <f t="shared" si="1"/>
        <v>0.78352616646845896</v>
      </c>
      <c r="G12" s="16">
        <f t="shared" si="2"/>
        <v>10969.366330558425</v>
      </c>
    </row>
    <row r="13" spans="1:7" x14ac:dyDescent="0.25">
      <c r="A13" s="15">
        <f t="shared" si="3"/>
        <v>2023</v>
      </c>
      <c r="B13" s="16">
        <v>20000</v>
      </c>
      <c r="C13" s="16">
        <v>4000</v>
      </c>
      <c r="D13" s="16">
        <f t="shared" si="0"/>
        <v>16000</v>
      </c>
      <c r="E13" s="15">
        <f t="shared" si="4"/>
        <v>6</v>
      </c>
      <c r="F13" s="17">
        <f t="shared" si="1"/>
        <v>0.74621539663662761</v>
      </c>
      <c r="G13" s="16">
        <f t="shared" si="2"/>
        <v>11939.446346186041</v>
      </c>
    </row>
    <row r="14" spans="1:7" x14ac:dyDescent="0.25">
      <c r="A14" s="15">
        <f t="shared" si="3"/>
        <v>2024</v>
      </c>
      <c r="B14" s="16">
        <v>21000</v>
      </c>
      <c r="C14" s="16">
        <v>3000</v>
      </c>
      <c r="D14" s="16">
        <f t="shared" si="0"/>
        <v>18000</v>
      </c>
      <c r="E14" s="15">
        <f t="shared" si="4"/>
        <v>7</v>
      </c>
      <c r="F14" s="17">
        <f t="shared" si="1"/>
        <v>0.71068133013012147</v>
      </c>
      <c r="G14" s="16">
        <f t="shared" si="2"/>
        <v>12792.263942342186</v>
      </c>
    </row>
    <row r="15" spans="1:7" x14ac:dyDescent="0.25">
      <c r="A15" s="15">
        <f t="shared" si="3"/>
        <v>2025</v>
      </c>
      <c r="B15" s="16">
        <v>22000</v>
      </c>
      <c r="C15" s="16">
        <v>3000</v>
      </c>
      <c r="D15" s="16">
        <f t="shared" si="0"/>
        <v>19000</v>
      </c>
      <c r="E15" s="15">
        <f t="shared" si="4"/>
        <v>8</v>
      </c>
      <c r="F15" s="17">
        <f t="shared" si="1"/>
        <v>0.67683936202868722</v>
      </c>
      <c r="G15" s="16">
        <f t="shared" si="2"/>
        <v>12859.947878545057</v>
      </c>
    </row>
    <row r="16" spans="1:7" x14ac:dyDescent="0.25">
      <c r="A16" s="15">
        <f t="shared" si="3"/>
        <v>2026</v>
      </c>
      <c r="B16" s="16">
        <v>23000</v>
      </c>
      <c r="C16" s="16">
        <v>3000</v>
      </c>
      <c r="D16" s="16">
        <f t="shared" si="0"/>
        <v>20000</v>
      </c>
      <c r="E16" s="15">
        <f t="shared" si="4"/>
        <v>9</v>
      </c>
      <c r="F16" s="17">
        <f t="shared" si="1"/>
        <v>0.64460891621779726</v>
      </c>
      <c r="G16" s="16">
        <f t="shared" si="2"/>
        <v>12892.178324355946</v>
      </c>
    </row>
    <row r="17" spans="1:7" x14ac:dyDescent="0.25">
      <c r="A17" s="15">
        <f t="shared" si="3"/>
        <v>2027</v>
      </c>
      <c r="B17" s="16">
        <v>24000</v>
      </c>
      <c r="C17" s="16">
        <v>3000</v>
      </c>
      <c r="D17" s="16">
        <f t="shared" si="0"/>
        <v>21000</v>
      </c>
      <c r="E17" s="15">
        <f t="shared" si="4"/>
        <v>10</v>
      </c>
      <c r="F17" s="17">
        <f t="shared" si="1"/>
        <v>0.61391325354075932</v>
      </c>
      <c r="G17" s="16">
        <f t="shared" si="2"/>
        <v>12892.178324355946</v>
      </c>
    </row>
    <row r="19" spans="1:7" x14ac:dyDescent="0.25">
      <c r="A19" t="s">
        <v>25</v>
      </c>
      <c r="D19" s="7">
        <f>SUM(G7:G17)</f>
        <v>19907.698287863859</v>
      </c>
    </row>
    <row r="21" spans="1:7" x14ac:dyDescent="0.25">
      <c r="A21" t="s">
        <v>19</v>
      </c>
      <c r="D21" s="18">
        <f>IRR(D7:D17)</f>
        <v>8.5824996753558924E-2</v>
      </c>
    </row>
    <row r="23" spans="1:7" x14ac:dyDescent="0.25">
      <c r="A23" s="1" t="s">
        <v>21</v>
      </c>
    </row>
    <row r="25" spans="1:7" x14ac:dyDescent="0.25">
      <c r="A25" t="str">
        <f>IF(D21&gt;0,"Investition ist bei Betrachtung der IRR sinnvoll","Investition ist bei Betrachtung der IRR sinnvoll")</f>
        <v>Investition ist bei Betrachtung der IRR sinnvoll</v>
      </c>
    </row>
    <row r="26" spans="1:7" x14ac:dyDescent="0.25">
      <c r="A26" t="str">
        <f>IF(D19&gt;0,"Investition ist bei Betrachtung des Kapitalwerts sinnvoll","Investition ist bei Betrachtung des Kapitalwerts sinnvoll")</f>
        <v>Investition ist bei Betrachtung des Kapitalwerts sinnvoll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>
      <selection activeCell="C19" sqref="C19"/>
    </sheetView>
  </sheetViews>
  <sheetFormatPr baseColWidth="10" defaultRowHeight="15" x14ac:dyDescent="0.25"/>
  <cols>
    <col min="1" max="1" width="22.85546875" customWidth="1"/>
    <col min="3" max="3" width="15.7109375" customWidth="1"/>
    <col min="4" max="4" width="13" bestFit="1" customWidth="1"/>
  </cols>
  <sheetData>
    <row r="1" spans="1:4" ht="15.75" x14ac:dyDescent="0.25">
      <c r="A1" s="2" t="s">
        <v>26</v>
      </c>
    </row>
    <row r="4" spans="1:4" x14ac:dyDescent="0.25">
      <c r="A4" t="s">
        <v>27</v>
      </c>
      <c r="D4" s="8">
        <v>1500</v>
      </c>
    </row>
    <row r="6" spans="1:4" x14ac:dyDescent="0.25">
      <c r="A6" t="s">
        <v>28</v>
      </c>
      <c r="D6" s="10">
        <v>2029</v>
      </c>
    </row>
    <row r="8" spans="1:4" x14ac:dyDescent="0.25">
      <c r="A8" t="s">
        <v>29</v>
      </c>
      <c r="D8" s="9">
        <v>0.03</v>
      </c>
    </row>
    <row r="10" spans="1:4" x14ac:dyDescent="0.25">
      <c r="A10" t="s">
        <v>30</v>
      </c>
      <c r="D10">
        <f ca="1">D6-YEAR(NOW())</f>
        <v>12</v>
      </c>
    </row>
    <row r="12" spans="1:4" x14ac:dyDescent="0.25">
      <c r="A12" t="s">
        <v>31</v>
      </c>
      <c r="D12" s="14">
        <f ca="1">1/(1+D8)^D10</f>
        <v>0.70137988019297326</v>
      </c>
    </row>
    <row r="14" spans="1:4" x14ac:dyDescent="0.25">
      <c r="A14" t="s">
        <v>32</v>
      </c>
      <c r="D14" s="21">
        <f ca="1">D4*D12</f>
        <v>1052.0698202894598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Zinseszinsrechnung</vt:lpstr>
      <vt:lpstr>Investitionsrechnung</vt:lpstr>
      <vt:lpstr>Barwertberechnung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Leisner</dc:creator>
  <cp:lastModifiedBy>Robert Leisner</cp:lastModifiedBy>
  <dcterms:created xsi:type="dcterms:W3CDTF">2017-07-25T10:31:26Z</dcterms:created>
  <dcterms:modified xsi:type="dcterms:W3CDTF">2017-07-25T11:03:49Z</dcterms:modified>
</cp:coreProperties>
</file>